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3-prep\документы студентов2\121\Трубицына Валерия\"/>
    </mc:Choice>
  </mc:AlternateContent>
  <bookViews>
    <workbookView xWindow="0" yWindow="0" windowWidth="19200" windowHeight="11745" activeTab="1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2" l="1"/>
  <c r="H25" i="2"/>
  <c r="I25" i="2"/>
  <c r="C25" i="2"/>
  <c r="M25" i="2"/>
  <c r="K3" i="1" l="1"/>
  <c r="L3" i="1"/>
  <c r="Q3" i="1" s="1"/>
  <c r="V3" i="1" s="1"/>
  <c r="AA3" i="1" s="1"/>
  <c r="AF3" i="1" s="1"/>
  <c r="M3" i="1"/>
  <c r="N3" i="1"/>
  <c r="S3" i="1" s="1"/>
  <c r="X3" i="1" s="1"/>
  <c r="AC3" i="1" s="1"/>
  <c r="AH3" i="1" s="1"/>
  <c r="O3" i="1"/>
  <c r="P3" i="1"/>
  <c r="U3" i="1" s="1"/>
  <c r="Z3" i="1" s="1"/>
  <c r="AE3" i="1" s="1"/>
  <c r="R3" i="1"/>
  <c r="W3" i="1" s="1"/>
  <c r="AB3" i="1" s="1"/>
  <c r="AG3" i="1" s="1"/>
  <c r="T3" i="1"/>
  <c r="Y3" i="1" s="1"/>
  <c r="AD3" i="1" s="1"/>
  <c r="AI3" i="1" s="1"/>
  <c r="J3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E25" i="1"/>
  <c r="AK25" i="1" s="1"/>
  <c r="E24" i="1"/>
  <c r="AJ24" i="1" s="1"/>
  <c r="AK5" i="1" l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4" i="1"/>
  <c r="AJ5" i="1" l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4" i="1"/>
</calcChain>
</file>

<file path=xl/sharedStrings.xml><?xml version="1.0" encoding="utf-8"?>
<sst xmlns="http://schemas.openxmlformats.org/spreadsheetml/2006/main" count="198" uniqueCount="126">
  <si>
    <t>№ п/п</t>
  </si>
  <si>
    <t>Фамилия, имя ребенка</t>
  </si>
  <si>
    <t>Дни месяца</t>
  </si>
  <si>
    <t>Дней посещенных</t>
  </si>
  <si>
    <t>Дней пропущенных</t>
  </si>
  <si>
    <t>Присутствующих</t>
  </si>
  <si>
    <t>Отсутствующих</t>
  </si>
  <si>
    <t>Семёнов Саша</t>
  </si>
  <si>
    <t>н</t>
  </si>
  <si>
    <t>Пырков Никита</t>
  </si>
  <si>
    <t>Печорин Михаил</t>
  </si>
  <si>
    <t>Бесфамильный Даниил</t>
  </si>
  <si>
    <t>Маршалл Амелия</t>
  </si>
  <si>
    <t>Тургунов Рустам</t>
  </si>
  <si>
    <t>Камагин Даня</t>
  </si>
  <si>
    <t>Смирнов Влад</t>
  </si>
  <si>
    <t>Шерер Михаил</t>
  </si>
  <si>
    <t>Булатова Полина</t>
  </si>
  <si>
    <t>Курочкин Толя</t>
  </si>
  <si>
    <t>Лутченко Илья</t>
  </si>
  <si>
    <t>Масенко Миша</t>
  </si>
  <si>
    <t>Молчанова Ира</t>
  </si>
  <si>
    <t>Мухаметалинова Адиля</t>
  </si>
  <si>
    <t>Оразгулова Даяна</t>
  </si>
  <si>
    <t>Павлюченко Кристина</t>
  </si>
  <si>
    <t>Фомичева Анюта</t>
  </si>
  <si>
    <t>Мыльникова Дарья</t>
  </si>
  <si>
    <t>Иванов Дмитрий</t>
  </si>
  <si>
    <t>Отчет посещения детей в детском саду "Лучик"</t>
  </si>
  <si>
    <t>Фамилия, имя, отчество</t>
  </si>
  <si>
    <t>Пол</t>
  </si>
  <si>
    <t>Дата рождения</t>
  </si>
  <si>
    <t>Адрес</t>
  </si>
  <si>
    <t>Телефон</t>
  </si>
  <si>
    <t>Рост</t>
  </si>
  <si>
    <t>Вес</t>
  </si>
  <si>
    <t>Фамилия, Имя, Отчество матери</t>
  </si>
  <si>
    <t>Место работы матери</t>
  </si>
  <si>
    <t>Фамилия, Имя , Отчество отца</t>
  </si>
  <si>
    <t>Место работы отца</t>
  </si>
  <si>
    <t>м</t>
  </si>
  <si>
    <t>ж</t>
  </si>
  <si>
    <t>31.06.2008</t>
  </si>
  <si>
    <t>Ленина ул., 5</t>
  </si>
  <si>
    <t>Ленина ул., 6</t>
  </si>
  <si>
    <t>Ленина ул., 7</t>
  </si>
  <si>
    <t>Мира ул., 9</t>
  </si>
  <si>
    <t>Мира ул., 10</t>
  </si>
  <si>
    <t>Мира ул., 11</t>
  </si>
  <si>
    <t>Марта., 5</t>
  </si>
  <si>
    <t>Марта., 6</t>
  </si>
  <si>
    <t>Марта., 7</t>
  </si>
  <si>
    <t>Марта., 8</t>
  </si>
  <si>
    <t>Ломоносова., 7</t>
  </si>
  <si>
    <t>Ломоносова., 8</t>
  </si>
  <si>
    <t>Ломоносова., 9</t>
  </si>
  <si>
    <t>Ломоносова., 10</t>
  </si>
  <si>
    <t>Трудовая., 4</t>
  </si>
  <si>
    <t>Трудовая., 5</t>
  </si>
  <si>
    <t>Трудовая., 6</t>
  </si>
  <si>
    <t>Трудовая., 7</t>
  </si>
  <si>
    <t>Песчаная., 1</t>
  </si>
  <si>
    <t>Песчаная., 2</t>
  </si>
  <si>
    <t xml:space="preserve">Булатова Виктория </t>
  </si>
  <si>
    <t xml:space="preserve">Бесфамильная Кристина </t>
  </si>
  <si>
    <t>Иванова Марина</t>
  </si>
  <si>
    <t>Камагина Мелина</t>
  </si>
  <si>
    <t>Курочкина Анна</t>
  </si>
  <si>
    <t>Лутченко Мария</t>
  </si>
  <si>
    <t>Маршалл Амилия</t>
  </si>
  <si>
    <t>Масенко Виктория</t>
  </si>
  <si>
    <t>сортировка</t>
  </si>
  <si>
    <t>выборка/фильтры</t>
  </si>
  <si>
    <t>счет</t>
  </si>
  <si>
    <t>Оразгулова Виталина</t>
  </si>
  <si>
    <t>Печорина Мария</t>
  </si>
  <si>
    <t>Мыльникова Татьяна</t>
  </si>
  <si>
    <t>Фомичева Светлана</t>
  </si>
  <si>
    <t>Павлюченко Ирина</t>
  </si>
  <si>
    <t>Мухаметалинова Гузель</t>
  </si>
  <si>
    <t>Пыркова Алина</t>
  </si>
  <si>
    <t>Семёнова Карина</t>
  </si>
  <si>
    <t>Молчанова Арина</t>
  </si>
  <si>
    <t>Шерер Таисия</t>
  </si>
  <si>
    <t>Смирнова Валерия</t>
  </si>
  <si>
    <t>Тургунова Зарина</t>
  </si>
  <si>
    <t>Кондитерская фабрика "Брянконфи"</t>
  </si>
  <si>
    <t>НТЦ Схемотехники и Интегральных Технологий (НТЦ СИТ)</t>
  </si>
  <si>
    <t>Пищекомбинат Бежицкий</t>
  </si>
  <si>
    <t>ООО "Брянская бумажная фабрика"</t>
  </si>
  <si>
    <t>ООО «СтройДетальКонструкция»</t>
  </si>
  <si>
    <t>Брянский молочный комбинат (БМК)</t>
  </si>
  <si>
    <t xml:space="preserve">Ликеро-водочный завод "БрянскСпиртПром" </t>
  </si>
  <si>
    <t>85 Ремонтный завод</t>
  </si>
  <si>
    <t xml:space="preserve">ОАО «Тонус» </t>
  </si>
  <si>
    <t xml:space="preserve">  ОАО «Брянский камвольный комбинат» </t>
  </si>
  <si>
    <t> ООО «Брянское СРП ВОГ»  </t>
  </si>
  <si>
    <t>ЗАО «Новозыбковская швейная фабрика» </t>
  </si>
  <si>
    <t>  ОАО «Силуэт»</t>
  </si>
  <si>
    <t xml:space="preserve"> ООО «ДОЦ»    «Трио»  </t>
  </si>
  <si>
    <t xml:space="preserve"> ООО «Брянская бумажная фабрика»</t>
  </si>
  <si>
    <t xml:space="preserve">   ООО «Шпагатная фабрика» </t>
  </si>
  <si>
    <t xml:space="preserve">ООО «Брянский картон»  </t>
  </si>
  <si>
    <t xml:space="preserve">Мебельный концерн «Катюша»    </t>
  </si>
  <si>
    <t xml:space="preserve">   ООО «Максимум»  </t>
  </si>
  <si>
    <t>   ООО «Кокоревский ДОЗ»</t>
  </si>
  <si>
    <t>Шерер Тимур</t>
  </si>
  <si>
    <t>Фомичев Сергей</t>
  </si>
  <si>
    <t>Тургунов Виктор</t>
  </si>
  <si>
    <t>Смирнов Валерий</t>
  </si>
  <si>
    <t>Бесфамильный Кирилл</t>
  </si>
  <si>
    <t>Булатов Алексей</t>
  </si>
  <si>
    <t>Иванов Михаил</t>
  </si>
  <si>
    <t>Камагин Дмитрий</t>
  </si>
  <si>
    <t>Курочкин Александр</t>
  </si>
  <si>
    <t>Лутченко Олег</t>
  </si>
  <si>
    <t>Семёнов Константин</t>
  </si>
  <si>
    <t>Пырков Владислав</t>
  </si>
  <si>
    <t>Печорин Максим</t>
  </si>
  <si>
    <t>Павлюченко Николай</t>
  </si>
  <si>
    <t>Оразгулов Петр</t>
  </si>
  <si>
    <t>Мыльников Тимофей</t>
  </si>
  <si>
    <t>Мухаметалинов Кристиан</t>
  </si>
  <si>
    <t>Молчанов Степан</t>
  </si>
  <si>
    <t>Масенко Вениамин</t>
  </si>
  <si>
    <t>Маршалл Григорий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</si>
</sst>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rgb="FFD810DD"/>
        <bgColor indexed="64"/>
      </patternFill>
    </fill>
    <fill>
      <patternFill patternType="solid">
        <fgColor theme="1" tint="4.9989318521683403E-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5" fillId="0" borderId="7" xfId="0" applyFont="1" applyBorder="1" applyAlignment="1"/>
    <xf numFmtId="0" fontId="0" fillId="0" borderId="7" xfId="0" applyBorder="1" applyAlignment="1"/>
    <xf numFmtId="16" fontId="4" fillId="0" borderId="2" xfId="0" applyNumberFormat="1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</cellXfs>
  <cellStyles count="1">
    <cellStyle name="Обычный" xfId="0" builtinId="0"/>
  </cellStyles>
  <dxfs count="11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  <alignment horizontal="right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D810DD"/>
      <color rgb="FF66FF66"/>
      <color rgb="FFAD37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C4:M25" totalsRowCount="1" headerRowDxfId="8">
  <autoFilter ref="C4:M24"/>
  <sortState ref="C5:M24">
    <sortCondition ref="J4:J24"/>
  </sortState>
  <tableColumns count="11">
    <tableColumn id="1" name="Фамилия, имя, отчество" totalsRowFunction="count"/>
    <tableColumn id="2" name="Пол" dataDxfId="7" totalsRowDxfId="3"/>
    <tableColumn id="3" name="Дата рождения" totalsRowFunction="min" dataDxfId="6" totalsRowDxfId="2"/>
    <tableColumn id="4" name="Адрес"/>
    <tableColumn id="5" name="Телефон"/>
    <tableColumn id="6" name="Рост" totalsRowFunction="sum" dataDxfId="5" totalsRowDxfId="1"/>
    <tableColumn id="7" name="Вес" totalsRowFunction="average" dataDxfId="4" totalsRowDxfId="0"/>
    <tableColumn id="8" name="Фамилия, Имя, Отчество матери"/>
    <tableColumn id="9" name="Место работы матери"/>
    <tableColumn id="10" name="Фамилия, Имя , Отчество отца"/>
    <tableColumn id="11" name="Место работы отца" totalsRowFunction="count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K25"/>
  <sheetViews>
    <sheetView topLeftCell="B1" zoomScale="68" zoomScaleNormal="68" workbookViewId="0">
      <selection activeCell="D4" sqref="D4:D23"/>
    </sheetView>
  </sheetViews>
  <sheetFormatPr defaultRowHeight="15" x14ac:dyDescent="0.25"/>
  <cols>
    <col min="1" max="1" width="2" customWidth="1"/>
    <col min="2" max="2" width="2.85546875" customWidth="1"/>
    <col min="3" max="3" width="6.85546875" customWidth="1"/>
    <col min="4" max="4" width="22.28515625" customWidth="1"/>
    <col min="5" max="35" width="6.7109375" customWidth="1"/>
  </cols>
  <sheetData>
    <row r="1" spans="3:37" ht="30.75" customHeight="1" thickBot="1" x14ac:dyDescent="0.4">
      <c r="D1" s="5" t="s">
        <v>28</v>
      </c>
      <c r="E1" s="6"/>
      <c r="F1" s="6"/>
      <c r="G1" s="6"/>
      <c r="H1" s="6"/>
      <c r="I1" s="6"/>
    </row>
    <row r="2" spans="3:37" ht="29.25" customHeight="1" thickBot="1" x14ac:dyDescent="0.3">
      <c r="C2" s="11" t="s">
        <v>0</v>
      </c>
      <c r="D2" s="15" t="s">
        <v>1</v>
      </c>
      <c r="E2" s="17" t="s">
        <v>2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9"/>
      <c r="AJ2" s="11" t="s">
        <v>3</v>
      </c>
      <c r="AK2" s="11" t="s">
        <v>4</v>
      </c>
    </row>
    <row r="3" spans="3:37" ht="15.75" thickBot="1" x14ac:dyDescent="0.3">
      <c r="C3" s="12"/>
      <c r="D3" s="16"/>
      <c r="E3" s="7">
        <v>43864</v>
      </c>
      <c r="F3" s="7">
        <v>43865</v>
      </c>
      <c r="G3" s="7">
        <v>43866</v>
      </c>
      <c r="H3" s="7">
        <v>43867</v>
      </c>
      <c r="I3" s="7">
        <v>43868</v>
      </c>
      <c r="J3" s="7">
        <f>E3+7</f>
        <v>43871</v>
      </c>
      <c r="K3" s="7">
        <f t="shared" ref="K3:AI3" si="0">F3+7</f>
        <v>43872</v>
      </c>
      <c r="L3" s="7">
        <f t="shared" si="0"/>
        <v>43873</v>
      </c>
      <c r="M3" s="7">
        <f t="shared" si="0"/>
        <v>43874</v>
      </c>
      <c r="N3" s="7">
        <f t="shared" si="0"/>
        <v>43875</v>
      </c>
      <c r="O3" s="7">
        <f t="shared" si="0"/>
        <v>43878</v>
      </c>
      <c r="P3" s="7">
        <f t="shared" si="0"/>
        <v>43879</v>
      </c>
      <c r="Q3" s="7">
        <f t="shared" si="0"/>
        <v>43880</v>
      </c>
      <c r="R3" s="7">
        <f t="shared" si="0"/>
        <v>43881</v>
      </c>
      <c r="S3" s="7">
        <f t="shared" si="0"/>
        <v>43882</v>
      </c>
      <c r="T3" s="7">
        <f t="shared" si="0"/>
        <v>43885</v>
      </c>
      <c r="U3" s="7">
        <f t="shared" si="0"/>
        <v>43886</v>
      </c>
      <c r="V3" s="7">
        <f t="shared" si="0"/>
        <v>43887</v>
      </c>
      <c r="W3" s="7">
        <f t="shared" si="0"/>
        <v>43888</v>
      </c>
      <c r="X3" s="7">
        <f t="shared" si="0"/>
        <v>43889</v>
      </c>
      <c r="Y3" s="7">
        <f t="shared" si="0"/>
        <v>43892</v>
      </c>
      <c r="Z3" s="7">
        <f t="shared" si="0"/>
        <v>43893</v>
      </c>
      <c r="AA3" s="7">
        <f t="shared" si="0"/>
        <v>43894</v>
      </c>
      <c r="AB3" s="7">
        <f t="shared" si="0"/>
        <v>43895</v>
      </c>
      <c r="AC3" s="7">
        <f t="shared" si="0"/>
        <v>43896</v>
      </c>
      <c r="AD3" s="7">
        <f t="shared" si="0"/>
        <v>43899</v>
      </c>
      <c r="AE3" s="7">
        <f t="shared" si="0"/>
        <v>43900</v>
      </c>
      <c r="AF3" s="7">
        <f t="shared" si="0"/>
        <v>43901</v>
      </c>
      <c r="AG3" s="7">
        <f t="shared" si="0"/>
        <v>43902</v>
      </c>
      <c r="AH3" s="7">
        <f t="shared" si="0"/>
        <v>43903</v>
      </c>
      <c r="AI3" s="7">
        <f t="shared" si="0"/>
        <v>43906</v>
      </c>
      <c r="AJ3" s="12"/>
      <c r="AK3" s="12"/>
    </row>
    <row r="4" spans="3:37" ht="15.75" thickBot="1" x14ac:dyDescent="0.3">
      <c r="C4" s="1">
        <v>1</v>
      </c>
      <c r="D4" s="2" t="s">
        <v>11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 t="s">
        <v>8</v>
      </c>
      <c r="X4" s="2"/>
      <c r="Y4" s="2"/>
      <c r="Z4" s="2"/>
      <c r="AA4" s="2"/>
      <c r="AB4" s="2"/>
      <c r="AC4" s="2" t="s">
        <v>8</v>
      </c>
      <c r="AD4" s="2"/>
      <c r="AE4" s="2"/>
      <c r="AF4" s="2"/>
      <c r="AG4" s="2"/>
      <c r="AH4" s="2"/>
      <c r="AI4" s="2"/>
      <c r="AJ4" s="2">
        <f>COUNTA(E4:AI4)</f>
        <v>2</v>
      </c>
      <c r="AK4" s="2">
        <f>COUNTBLANK(E4:AI4)</f>
        <v>29</v>
      </c>
    </row>
    <row r="5" spans="3:37" ht="15.75" thickBot="1" x14ac:dyDescent="0.3">
      <c r="C5" s="1">
        <v>2</v>
      </c>
      <c r="D5" s="2" t="s">
        <v>17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4" t="s">
        <v>8</v>
      </c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>
        <f t="shared" ref="AJ5:AJ23" si="1">COUNTA(E5:AI5)</f>
        <v>1</v>
      </c>
      <c r="AK5" s="2">
        <f t="shared" ref="AK5:AK23" si="2">COUNTBLANK(E5:AI5)</f>
        <v>30</v>
      </c>
    </row>
    <row r="6" spans="3:37" ht="15.75" thickBot="1" x14ac:dyDescent="0.3">
      <c r="C6" s="1">
        <v>3</v>
      </c>
      <c r="D6" s="2" t="s">
        <v>27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 t="s">
        <v>8</v>
      </c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>
        <f t="shared" si="1"/>
        <v>1</v>
      </c>
      <c r="AK6" s="2">
        <f t="shared" si="2"/>
        <v>30</v>
      </c>
    </row>
    <row r="7" spans="3:37" ht="15.75" thickBot="1" x14ac:dyDescent="0.3">
      <c r="C7" s="1">
        <v>4</v>
      </c>
      <c r="D7" s="2" t="s">
        <v>14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 t="s">
        <v>8</v>
      </c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>
        <f t="shared" si="1"/>
        <v>1</v>
      </c>
      <c r="AK7" s="2">
        <f t="shared" si="2"/>
        <v>30</v>
      </c>
    </row>
    <row r="8" spans="3:37" ht="15.75" thickBot="1" x14ac:dyDescent="0.3">
      <c r="C8" s="1">
        <v>5</v>
      </c>
      <c r="D8" s="2" t="s">
        <v>18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8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>
        <f t="shared" si="1"/>
        <v>1</v>
      </c>
      <c r="AK8" s="2">
        <f t="shared" si="2"/>
        <v>30</v>
      </c>
    </row>
    <row r="9" spans="3:37" ht="15.75" thickBot="1" x14ac:dyDescent="0.3">
      <c r="C9" s="1">
        <v>6</v>
      </c>
      <c r="D9" s="2" t="s">
        <v>19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 t="s">
        <v>8</v>
      </c>
      <c r="AB9" s="2"/>
      <c r="AC9" s="2"/>
      <c r="AD9" s="2"/>
      <c r="AE9" s="2"/>
      <c r="AF9" s="2"/>
      <c r="AG9" s="2"/>
      <c r="AH9" s="2"/>
      <c r="AI9" s="2"/>
      <c r="AJ9" s="2">
        <f t="shared" si="1"/>
        <v>1</v>
      </c>
      <c r="AK9" s="2">
        <f t="shared" si="2"/>
        <v>30</v>
      </c>
    </row>
    <row r="10" spans="3:37" ht="15.75" thickBot="1" x14ac:dyDescent="0.3">
      <c r="C10" s="1">
        <v>7</v>
      </c>
      <c r="D10" s="2" t="s">
        <v>12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3" t="s">
        <v>8</v>
      </c>
      <c r="U10" s="2"/>
      <c r="V10" s="2"/>
      <c r="W10" s="2"/>
      <c r="X10" s="2" t="s">
        <v>8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>
        <f t="shared" si="1"/>
        <v>2</v>
      </c>
      <c r="AK10" s="2">
        <f t="shared" si="2"/>
        <v>29</v>
      </c>
    </row>
    <row r="11" spans="3:37" ht="15.75" thickBot="1" x14ac:dyDescent="0.3">
      <c r="C11" s="1">
        <v>8</v>
      </c>
      <c r="D11" s="2" t="s">
        <v>20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>
        <f t="shared" si="1"/>
        <v>0</v>
      </c>
      <c r="AK11" s="2">
        <f t="shared" si="2"/>
        <v>31</v>
      </c>
    </row>
    <row r="12" spans="3:37" ht="15.75" thickBot="1" x14ac:dyDescent="0.3">
      <c r="C12" s="1">
        <v>9</v>
      </c>
      <c r="D12" s="2" t="s">
        <v>21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 t="s">
        <v>8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>
        <f t="shared" si="1"/>
        <v>1</v>
      </c>
      <c r="AK12" s="2">
        <f t="shared" si="2"/>
        <v>30</v>
      </c>
    </row>
    <row r="13" spans="3:37" ht="30.75" thickBot="1" x14ac:dyDescent="0.3">
      <c r="C13" s="1">
        <v>10</v>
      </c>
      <c r="D13" s="2" t="s">
        <v>22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 t="s">
        <v>8</v>
      </c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>
        <f t="shared" si="1"/>
        <v>1</v>
      </c>
      <c r="AK13" s="2">
        <f t="shared" si="2"/>
        <v>30</v>
      </c>
    </row>
    <row r="14" spans="3:37" ht="15.75" thickBot="1" x14ac:dyDescent="0.3">
      <c r="C14" s="1">
        <v>11</v>
      </c>
      <c r="D14" s="2" t="s">
        <v>26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 t="s">
        <v>8</v>
      </c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>
        <f t="shared" si="1"/>
        <v>1</v>
      </c>
      <c r="AK14" s="2">
        <f t="shared" si="2"/>
        <v>30</v>
      </c>
    </row>
    <row r="15" spans="3:37" ht="15.75" thickBot="1" x14ac:dyDescent="0.3">
      <c r="C15" s="1">
        <v>12</v>
      </c>
      <c r="D15" s="2" t="s">
        <v>23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>
        <f t="shared" si="1"/>
        <v>0</v>
      </c>
      <c r="AK15" s="2">
        <f t="shared" si="2"/>
        <v>31</v>
      </c>
    </row>
    <row r="16" spans="3:37" ht="15.75" thickBot="1" x14ac:dyDescent="0.3">
      <c r="C16" s="1">
        <v>13</v>
      </c>
      <c r="D16" s="2" t="s">
        <v>24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>
        <f t="shared" si="1"/>
        <v>0</v>
      </c>
      <c r="AK16" s="2">
        <f t="shared" si="2"/>
        <v>31</v>
      </c>
    </row>
    <row r="17" spans="3:37" ht="15.75" thickBot="1" x14ac:dyDescent="0.3">
      <c r="C17" s="1">
        <v>14</v>
      </c>
      <c r="D17" s="2" t="s">
        <v>10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>
        <f t="shared" si="1"/>
        <v>0</v>
      </c>
      <c r="AK17" s="2">
        <f t="shared" si="2"/>
        <v>31</v>
      </c>
    </row>
    <row r="18" spans="3:37" ht="15.75" thickBot="1" x14ac:dyDescent="0.3">
      <c r="C18" s="1">
        <v>15</v>
      </c>
      <c r="D18" s="2" t="s">
        <v>9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>
        <f t="shared" si="1"/>
        <v>0</v>
      </c>
      <c r="AK18" s="2">
        <f t="shared" si="2"/>
        <v>31</v>
      </c>
    </row>
    <row r="19" spans="3:37" ht="15.75" thickBot="1" x14ac:dyDescent="0.3">
      <c r="C19" s="1">
        <v>16</v>
      </c>
      <c r="D19" s="2" t="s">
        <v>7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>
        <f t="shared" si="1"/>
        <v>0</v>
      </c>
      <c r="AK19" s="2">
        <f t="shared" si="2"/>
        <v>31</v>
      </c>
    </row>
    <row r="20" spans="3:37" ht="15.75" thickBot="1" x14ac:dyDescent="0.3">
      <c r="C20" s="1">
        <v>17</v>
      </c>
      <c r="D20" s="2" t="s">
        <v>15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 t="s">
        <v>8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>
        <f t="shared" si="1"/>
        <v>1</v>
      </c>
      <c r="AK20" s="2">
        <f t="shared" si="2"/>
        <v>30</v>
      </c>
    </row>
    <row r="21" spans="3:37" ht="15.75" thickBot="1" x14ac:dyDescent="0.3">
      <c r="C21" s="1">
        <v>18</v>
      </c>
      <c r="D21" s="2" t="s">
        <v>13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>
        <f t="shared" si="1"/>
        <v>0</v>
      </c>
      <c r="AK21" s="2">
        <f t="shared" si="2"/>
        <v>31</v>
      </c>
    </row>
    <row r="22" spans="3:37" ht="15.75" thickBot="1" x14ac:dyDescent="0.3">
      <c r="C22" s="1">
        <v>19</v>
      </c>
      <c r="D22" s="2" t="s">
        <v>25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 t="s">
        <v>8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>
        <f t="shared" si="1"/>
        <v>1</v>
      </c>
      <c r="AK22" s="2">
        <f t="shared" si="2"/>
        <v>30</v>
      </c>
    </row>
    <row r="23" spans="3:37" ht="15.75" thickBot="1" x14ac:dyDescent="0.3">
      <c r="C23" s="1">
        <v>20</v>
      </c>
      <c r="D23" s="2" t="s">
        <v>16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 t="s">
        <v>8</v>
      </c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>
        <f t="shared" si="1"/>
        <v>1</v>
      </c>
      <c r="AK23" s="2">
        <f t="shared" si="2"/>
        <v>30</v>
      </c>
    </row>
    <row r="24" spans="3:37" ht="15.75" thickBot="1" x14ac:dyDescent="0.3">
      <c r="C24" s="13" t="s">
        <v>5</v>
      </c>
      <c r="D24" s="14"/>
      <c r="E24" s="2">
        <f>COUNTBLANK(E4:E23)</f>
        <v>20</v>
      </c>
      <c r="F24" s="2">
        <f t="shared" ref="F24:AI24" si="3">COUNTBLANK(F4:F23)</f>
        <v>20</v>
      </c>
      <c r="G24" s="2">
        <f t="shared" si="3"/>
        <v>20</v>
      </c>
      <c r="H24" s="2">
        <f t="shared" si="3"/>
        <v>20</v>
      </c>
      <c r="I24" s="2">
        <f t="shared" si="3"/>
        <v>20</v>
      </c>
      <c r="J24" s="2">
        <f t="shared" si="3"/>
        <v>20</v>
      </c>
      <c r="K24" s="2">
        <f t="shared" si="3"/>
        <v>20</v>
      </c>
      <c r="L24" s="2">
        <f t="shared" si="3"/>
        <v>20</v>
      </c>
      <c r="M24" s="2">
        <f t="shared" si="3"/>
        <v>20</v>
      </c>
      <c r="N24" s="2">
        <f t="shared" si="3"/>
        <v>20</v>
      </c>
      <c r="O24" s="2">
        <f t="shared" si="3"/>
        <v>20</v>
      </c>
      <c r="P24" s="2">
        <f t="shared" si="3"/>
        <v>19</v>
      </c>
      <c r="Q24" s="2">
        <f t="shared" si="3"/>
        <v>20</v>
      </c>
      <c r="R24" s="2">
        <f t="shared" si="3"/>
        <v>18</v>
      </c>
      <c r="S24" s="2">
        <f t="shared" si="3"/>
        <v>20</v>
      </c>
      <c r="T24" s="2">
        <f t="shared" si="3"/>
        <v>17</v>
      </c>
      <c r="U24" s="2">
        <f t="shared" si="3"/>
        <v>19</v>
      </c>
      <c r="V24" s="2">
        <f t="shared" si="3"/>
        <v>19</v>
      </c>
      <c r="W24" s="2">
        <f t="shared" si="3"/>
        <v>16</v>
      </c>
      <c r="X24" s="2">
        <f t="shared" si="3"/>
        <v>19</v>
      </c>
      <c r="Y24" s="2">
        <f t="shared" si="3"/>
        <v>20</v>
      </c>
      <c r="Z24" s="2">
        <f t="shared" si="3"/>
        <v>20</v>
      </c>
      <c r="AA24" s="2">
        <f t="shared" si="3"/>
        <v>19</v>
      </c>
      <c r="AB24" s="2">
        <f t="shared" si="3"/>
        <v>20</v>
      </c>
      <c r="AC24" s="2">
        <f t="shared" si="3"/>
        <v>19</v>
      </c>
      <c r="AD24" s="2">
        <f t="shared" si="3"/>
        <v>20</v>
      </c>
      <c r="AE24" s="2">
        <f t="shared" si="3"/>
        <v>20</v>
      </c>
      <c r="AF24" s="2">
        <f t="shared" si="3"/>
        <v>20</v>
      </c>
      <c r="AG24" s="2">
        <f t="shared" si="3"/>
        <v>20</v>
      </c>
      <c r="AH24" s="2">
        <f t="shared" si="3"/>
        <v>20</v>
      </c>
      <c r="AI24" s="2">
        <f t="shared" si="3"/>
        <v>20</v>
      </c>
      <c r="AJ24" s="2">
        <f>SUM(E24:AI24)</f>
        <v>605</v>
      </c>
      <c r="AK24" s="2"/>
    </row>
    <row r="25" spans="3:37" ht="15.75" thickBot="1" x14ac:dyDescent="0.3">
      <c r="C25" s="13" t="s">
        <v>6</v>
      </c>
      <c r="D25" s="14"/>
      <c r="E25" s="2">
        <f>COUNTIF(E4:E23,"н")</f>
        <v>0</v>
      </c>
      <c r="F25" s="2">
        <f t="shared" ref="F25:AI25" si="4">COUNTIF(F4:F23,"н")</f>
        <v>0</v>
      </c>
      <c r="G25" s="2">
        <f t="shared" si="4"/>
        <v>0</v>
      </c>
      <c r="H25" s="2">
        <f t="shared" si="4"/>
        <v>0</v>
      </c>
      <c r="I25" s="2">
        <f t="shared" si="4"/>
        <v>0</v>
      </c>
      <c r="J25" s="2">
        <f t="shared" si="4"/>
        <v>0</v>
      </c>
      <c r="K25" s="2">
        <f t="shared" si="4"/>
        <v>0</v>
      </c>
      <c r="L25" s="2">
        <f t="shared" si="4"/>
        <v>0</v>
      </c>
      <c r="M25" s="2">
        <f t="shared" si="4"/>
        <v>0</v>
      </c>
      <c r="N25" s="2">
        <f t="shared" si="4"/>
        <v>0</v>
      </c>
      <c r="O25" s="2">
        <f t="shared" si="4"/>
        <v>0</v>
      </c>
      <c r="P25" s="2">
        <f t="shared" si="4"/>
        <v>1</v>
      </c>
      <c r="Q25" s="2">
        <f t="shared" si="4"/>
        <v>0</v>
      </c>
      <c r="R25" s="2">
        <f t="shared" si="4"/>
        <v>2</v>
      </c>
      <c r="S25" s="2">
        <f t="shared" si="4"/>
        <v>0</v>
      </c>
      <c r="T25" s="2">
        <f t="shared" si="4"/>
        <v>3</v>
      </c>
      <c r="U25" s="2">
        <f t="shared" si="4"/>
        <v>1</v>
      </c>
      <c r="V25" s="2">
        <f t="shared" si="4"/>
        <v>1</v>
      </c>
      <c r="W25" s="2">
        <f t="shared" si="4"/>
        <v>4</v>
      </c>
      <c r="X25" s="2">
        <f t="shared" si="4"/>
        <v>1</v>
      </c>
      <c r="Y25" s="2">
        <f t="shared" si="4"/>
        <v>0</v>
      </c>
      <c r="Z25" s="2">
        <f t="shared" si="4"/>
        <v>0</v>
      </c>
      <c r="AA25" s="2">
        <f t="shared" si="4"/>
        <v>1</v>
      </c>
      <c r="AB25" s="2">
        <f t="shared" si="4"/>
        <v>0</v>
      </c>
      <c r="AC25" s="2">
        <f t="shared" si="4"/>
        <v>1</v>
      </c>
      <c r="AD25" s="2">
        <f t="shared" si="4"/>
        <v>0</v>
      </c>
      <c r="AE25" s="2">
        <f t="shared" si="4"/>
        <v>0</v>
      </c>
      <c r="AF25" s="2">
        <f t="shared" si="4"/>
        <v>0</v>
      </c>
      <c r="AG25" s="2">
        <f t="shared" si="4"/>
        <v>0</v>
      </c>
      <c r="AH25" s="2">
        <f t="shared" si="4"/>
        <v>0</v>
      </c>
      <c r="AI25" s="2">
        <f t="shared" si="4"/>
        <v>0</v>
      </c>
      <c r="AJ25" s="2"/>
      <c r="AK25" s="2">
        <f>SUM(E25:AI25)</f>
        <v>15</v>
      </c>
    </row>
  </sheetData>
  <sortState ref="D8:D28">
    <sortCondition ref="D8"/>
  </sortState>
  <mergeCells count="7">
    <mergeCell ref="AK2:AK3"/>
    <mergeCell ref="C24:D24"/>
    <mergeCell ref="C25:D25"/>
    <mergeCell ref="C2:C3"/>
    <mergeCell ref="D2:D3"/>
    <mergeCell ref="E2:AI2"/>
    <mergeCell ref="AJ2:AJ3"/>
  </mergeCells>
  <conditionalFormatting sqref="T5">
    <cfRule type="containsText" dxfId="10" priority="4" operator="containsText" text="н">
      <formula>NOT(ISERROR(SEARCH("н",T5)))</formula>
    </cfRule>
  </conditionalFormatting>
  <conditionalFormatting sqref="E4:AI23">
    <cfRule type="containsText" dxfId="9" priority="3" operator="containsText" text="н">
      <formula>NOT(ISERROR(SEARCH("н",E4)))</formula>
    </cfRule>
  </conditionalFormatting>
  <conditionalFormatting sqref="AK4:AK23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J4:AJ23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M31"/>
  <sheetViews>
    <sheetView tabSelected="1" topLeftCell="H1" workbookViewId="0">
      <selection activeCell="L31" sqref="L31"/>
    </sheetView>
  </sheetViews>
  <sheetFormatPr defaultRowHeight="15" x14ac:dyDescent="0.25"/>
  <cols>
    <col min="3" max="3" width="23.42578125" customWidth="1"/>
    <col min="4" max="5" width="11.85546875" customWidth="1"/>
    <col min="6" max="6" width="18" customWidth="1"/>
    <col min="7" max="7" width="15.42578125" customWidth="1"/>
    <col min="8" max="9" width="11.85546875" customWidth="1"/>
    <col min="10" max="10" width="36.140625" customWidth="1"/>
    <col min="11" max="11" width="54.5703125" customWidth="1"/>
    <col min="12" max="12" width="29.7109375" customWidth="1"/>
    <col min="13" max="13" width="61.42578125" customWidth="1"/>
  </cols>
  <sheetData>
    <row r="4" spans="3:13" ht="51" x14ac:dyDescent="0.25">
      <c r="C4" s="8" t="s">
        <v>29</v>
      </c>
      <c r="D4" s="8" t="s">
        <v>30</v>
      </c>
      <c r="E4" s="8" t="s">
        <v>31</v>
      </c>
      <c r="F4" s="8" t="s">
        <v>32</v>
      </c>
      <c r="G4" s="8" t="s">
        <v>33</v>
      </c>
      <c r="H4" s="8" t="s">
        <v>34</v>
      </c>
      <c r="I4" s="8" t="s">
        <v>35</v>
      </c>
      <c r="J4" s="8" t="s">
        <v>36</v>
      </c>
      <c r="K4" s="8" t="s">
        <v>37</v>
      </c>
      <c r="L4" s="8" t="s">
        <v>38</v>
      </c>
      <c r="M4" s="8" t="s">
        <v>39</v>
      </c>
    </row>
    <row r="5" spans="3:13" x14ac:dyDescent="0.25">
      <c r="C5" t="s">
        <v>11</v>
      </c>
      <c r="D5" s="9" t="s">
        <v>40</v>
      </c>
      <c r="E5" s="10">
        <v>39652</v>
      </c>
      <c r="F5" t="s">
        <v>43</v>
      </c>
      <c r="G5">
        <v>89458673704</v>
      </c>
      <c r="H5" s="20">
        <v>107</v>
      </c>
      <c r="I5" s="20">
        <v>26</v>
      </c>
      <c r="J5" t="s">
        <v>64</v>
      </c>
      <c r="K5" t="s">
        <v>94</v>
      </c>
      <c r="L5" t="s">
        <v>110</v>
      </c>
      <c r="M5" t="s">
        <v>94</v>
      </c>
    </row>
    <row r="6" spans="3:13" x14ac:dyDescent="0.25">
      <c r="C6" t="s">
        <v>17</v>
      </c>
      <c r="D6" s="9" t="s">
        <v>41</v>
      </c>
      <c r="E6" s="10">
        <v>39631</v>
      </c>
      <c r="F6" t="s">
        <v>44</v>
      </c>
      <c r="G6">
        <v>89455673704</v>
      </c>
      <c r="H6" s="20">
        <v>112</v>
      </c>
      <c r="I6" s="20">
        <v>20</v>
      </c>
      <c r="J6" t="s">
        <v>63</v>
      </c>
      <c r="K6" s="21" t="s">
        <v>103</v>
      </c>
      <c r="L6" t="s">
        <v>111</v>
      </c>
      <c r="M6" t="s">
        <v>103</v>
      </c>
    </row>
    <row r="7" spans="3:13" x14ac:dyDescent="0.25">
      <c r="C7" t="s">
        <v>27</v>
      </c>
      <c r="D7" s="9" t="s">
        <v>40</v>
      </c>
      <c r="E7" s="10">
        <v>39634</v>
      </c>
      <c r="F7" t="s">
        <v>45</v>
      </c>
      <c r="G7">
        <v>89458653704</v>
      </c>
      <c r="H7" s="20">
        <v>122</v>
      </c>
      <c r="I7" s="20">
        <v>23</v>
      </c>
      <c r="J7" t="s">
        <v>65</v>
      </c>
      <c r="K7" t="s">
        <v>105</v>
      </c>
      <c r="L7" t="s">
        <v>112</v>
      </c>
      <c r="M7" t="s">
        <v>105</v>
      </c>
    </row>
    <row r="8" spans="3:13" x14ac:dyDescent="0.25">
      <c r="C8" t="s">
        <v>14</v>
      </c>
      <c r="D8" s="9" t="s">
        <v>40</v>
      </c>
      <c r="E8" s="10">
        <v>39655</v>
      </c>
      <c r="F8" t="s">
        <v>46</v>
      </c>
      <c r="G8">
        <v>89458643704</v>
      </c>
      <c r="H8" s="20">
        <v>113</v>
      </c>
      <c r="I8" s="20">
        <v>24</v>
      </c>
      <c r="J8" t="s">
        <v>66</v>
      </c>
      <c r="K8" t="s">
        <v>102</v>
      </c>
      <c r="L8" t="s">
        <v>113</v>
      </c>
      <c r="M8" t="s">
        <v>102</v>
      </c>
    </row>
    <row r="9" spans="3:13" x14ac:dyDescent="0.25">
      <c r="C9" t="s">
        <v>18</v>
      </c>
      <c r="D9" s="9" t="s">
        <v>40</v>
      </c>
      <c r="E9" s="10">
        <v>39636</v>
      </c>
      <c r="F9" t="s">
        <v>47</v>
      </c>
      <c r="G9">
        <v>89454673704</v>
      </c>
      <c r="H9" s="20">
        <v>100</v>
      </c>
      <c r="I9" s="20">
        <v>26</v>
      </c>
      <c r="J9" t="s">
        <v>67</v>
      </c>
      <c r="K9" t="s">
        <v>86</v>
      </c>
      <c r="L9" t="s">
        <v>114</v>
      </c>
      <c r="M9" t="s">
        <v>86</v>
      </c>
    </row>
    <row r="10" spans="3:13" x14ac:dyDescent="0.25">
      <c r="C10" t="s">
        <v>19</v>
      </c>
      <c r="D10" s="9" t="s">
        <v>40</v>
      </c>
      <c r="E10" s="10">
        <v>39647</v>
      </c>
      <c r="F10" t="s">
        <v>48</v>
      </c>
      <c r="G10">
        <v>89453673704</v>
      </c>
      <c r="H10" s="20">
        <v>116</v>
      </c>
      <c r="I10" s="20">
        <v>21</v>
      </c>
      <c r="J10" t="s">
        <v>68</v>
      </c>
      <c r="K10" t="s">
        <v>104</v>
      </c>
      <c r="L10" t="s">
        <v>115</v>
      </c>
      <c r="M10" t="s">
        <v>104</v>
      </c>
    </row>
    <row r="11" spans="3:13" x14ac:dyDescent="0.25">
      <c r="C11" t="s">
        <v>12</v>
      </c>
      <c r="D11" s="9" t="s">
        <v>41</v>
      </c>
      <c r="E11" s="10">
        <v>39658</v>
      </c>
      <c r="F11" t="s">
        <v>49</v>
      </c>
      <c r="G11">
        <v>89458643704</v>
      </c>
      <c r="H11" s="20">
        <v>100</v>
      </c>
      <c r="I11" s="20">
        <v>26</v>
      </c>
      <c r="J11" t="s">
        <v>69</v>
      </c>
      <c r="K11" t="s">
        <v>90</v>
      </c>
      <c r="L11" t="s">
        <v>125</v>
      </c>
      <c r="M11" t="s">
        <v>90</v>
      </c>
    </row>
    <row r="12" spans="3:13" x14ac:dyDescent="0.25">
      <c r="C12" t="s">
        <v>20</v>
      </c>
      <c r="D12" s="9" t="s">
        <v>40</v>
      </c>
      <c r="E12" s="10">
        <v>39640</v>
      </c>
      <c r="F12" t="s">
        <v>50</v>
      </c>
      <c r="G12">
        <v>89458672704</v>
      </c>
      <c r="H12" s="20">
        <v>108</v>
      </c>
      <c r="I12" s="20">
        <v>28</v>
      </c>
      <c r="J12" t="s">
        <v>70</v>
      </c>
      <c r="K12" t="s">
        <v>95</v>
      </c>
      <c r="L12" t="s">
        <v>124</v>
      </c>
      <c r="M12" t="s">
        <v>95</v>
      </c>
    </row>
    <row r="13" spans="3:13" x14ac:dyDescent="0.25">
      <c r="C13" t="s">
        <v>21</v>
      </c>
      <c r="D13" s="9" t="s">
        <v>41</v>
      </c>
      <c r="E13" s="10" t="s">
        <v>42</v>
      </c>
      <c r="F13" t="s">
        <v>51</v>
      </c>
      <c r="G13">
        <v>89458633704</v>
      </c>
      <c r="H13" s="20">
        <v>112</v>
      </c>
      <c r="I13" s="20">
        <v>30</v>
      </c>
      <c r="J13" t="s">
        <v>82</v>
      </c>
      <c r="K13" t="s">
        <v>97</v>
      </c>
      <c r="L13" t="s">
        <v>123</v>
      </c>
      <c r="M13" t="s">
        <v>97</v>
      </c>
    </row>
    <row r="14" spans="3:13" x14ac:dyDescent="0.25">
      <c r="C14" t="s">
        <v>22</v>
      </c>
      <c r="D14" s="9" t="s">
        <v>41</v>
      </c>
      <c r="E14" s="10">
        <v>39661</v>
      </c>
      <c r="F14" t="s">
        <v>52</v>
      </c>
      <c r="G14">
        <v>89458683704</v>
      </c>
      <c r="H14" s="20">
        <v>106</v>
      </c>
      <c r="I14" s="20">
        <v>24</v>
      </c>
      <c r="J14" t="s">
        <v>79</v>
      </c>
      <c r="K14" t="s">
        <v>93</v>
      </c>
      <c r="L14" t="s">
        <v>122</v>
      </c>
      <c r="M14" t="s">
        <v>93</v>
      </c>
    </row>
    <row r="15" spans="3:13" x14ac:dyDescent="0.25">
      <c r="C15" t="s">
        <v>26</v>
      </c>
      <c r="D15" s="9" t="s">
        <v>41</v>
      </c>
      <c r="E15" s="10">
        <v>39662</v>
      </c>
      <c r="F15" t="s">
        <v>53</v>
      </c>
      <c r="G15">
        <v>89418673704</v>
      </c>
      <c r="H15" s="20">
        <v>104</v>
      </c>
      <c r="I15" s="20">
        <v>32</v>
      </c>
      <c r="J15" t="s">
        <v>76</v>
      </c>
      <c r="K15" t="s">
        <v>89</v>
      </c>
      <c r="L15" t="s">
        <v>121</v>
      </c>
      <c r="M15" t="s">
        <v>89</v>
      </c>
    </row>
    <row r="16" spans="3:13" x14ac:dyDescent="0.25">
      <c r="C16" t="s">
        <v>23</v>
      </c>
      <c r="D16" s="9" t="s">
        <v>41</v>
      </c>
      <c r="E16" s="10">
        <v>39663</v>
      </c>
      <c r="F16" t="s">
        <v>54</v>
      </c>
      <c r="G16">
        <v>89458173704</v>
      </c>
      <c r="H16" s="20">
        <v>101</v>
      </c>
      <c r="I16" s="20">
        <v>36</v>
      </c>
      <c r="J16" t="s">
        <v>74</v>
      </c>
      <c r="K16" t="s">
        <v>87</v>
      </c>
      <c r="L16" t="s">
        <v>120</v>
      </c>
      <c r="M16" t="s">
        <v>87</v>
      </c>
    </row>
    <row r="17" spans="3:13" x14ac:dyDescent="0.25">
      <c r="C17" t="s">
        <v>24</v>
      </c>
      <c r="D17" s="9" t="s">
        <v>41</v>
      </c>
      <c r="E17" s="10">
        <v>39695</v>
      </c>
      <c r="F17" t="s">
        <v>55</v>
      </c>
      <c r="G17">
        <v>89411673704</v>
      </c>
      <c r="H17" s="20">
        <v>105</v>
      </c>
      <c r="I17" s="20">
        <v>31</v>
      </c>
      <c r="J17" t="s">
        <v>78</v>
      </c>
      <c r="K17" t="s">
        <v>92</v>
      </c>
      <c r="L17" t="s">
        <v>119</v>
      </c>
      <c r="M17" t="s">
        <v>92</v>
      </c>
    </row>
    <row r="18" spans="3:13" x14ac:dyDescent="0.25">
      <c r="C18" t="s">
        <v>10</v>
      </c>
      <c r="D18" s="9" t="s">
        <v>40</v>
      </c>
      <c r="E18" s="10">
        <v>39665</v>
      </c>
      <c r="F18" t="s">
        <v>56</v>
      </c>
      <c r="G18">
        <v>89458607704</v>
      </c>
      <c r="H18" s="20">
        <v>103</v>
      </c>
      <c r="I18" s="20">
        <v>34</v>
      </c>
      <c r="J18" t="s">
        <v>75</v>
      </c>
      <c r="K18" t="s">
        <v>88</v>
      </c>
      <c r="L18" t="s">
        <v>118</v>
      </c>
      <c r="M18" t="s">
        <v>88</v>
      </c>
    </row>
    <row r="19" spans="3:13" x14ac:dyDescent="0.25">
      <c r="C19" t="s">
        <v>9</v>
      </c>
      <c r="D19" s="9" t="s">
        <v>40</v>
      </c>
      <c r="E19" s="10">
        <v>39666</v>
      </c>
      <c r="F19" t="s">
        <v>57</v>
      </c>
      <c r="G19">
        <v>89452273704</v>
      </c>
      <c r="H19" s="20">
        <v>109</v>
      </c>
      <c r="I19" s="20">
        <v>23</v>
      </c>
      <c r="J19" t="s">
        <v>80</v>
      </c>
      <c r="K19" t="s">
        <v>96</v>
      </c>
      <c r="L19" t="s">
        <v>117</v>
      </c>
      <c r="M19" t="s">
        <v>96</v>
      </c>
    </row>
    <row r="20" spans="3:13" x14ac:dyDescent="0.25">
      <c r="C20" t="s">
        <v>7</v>
      </c>
      <c r="D20" s="9" t="s">
        <v>40</v>
      </c>
      <c r="E20" s="10">
        <v>39667</v>
      </c>
      <c r="F20" t="s">
        <v>58</v>
      </c>
      <c r="G20">
        <v>89452272704</v>
      </c>
      <c r="H20" s="20">
        <v>110</v>
      </c>
      <c r="I20" s="20">
        <v>25</v>
      </c>
      <c r="J20" t="s">
        <v>81</v>
      </c>
      <c r="K20" t="s">
        <v>98</v>
      </c>
      <c r="L20" t="s">
        <v>116</v>
      </c>
      <c r="M20" t="s">
        <v>98</v>
      </c>
    </row>
    <row r="21" spans="3:13" x14ac:dyDescent="0.25">
      <c r="C21" t="s">
        <v>15</v>
      </c>
      <c r="D21" s="9" t="s">
        <v>40</v>
      </c>
      <c r="E21" s="10">
        <v>39637</v>
      </c>
      <c r="F21" t="s">
        <v>59</v>
      </c>
      <c r="G21">
        <v>89452223704</v>
      </c>
      <c r="H21" s="20">
        <v>115</v>
      </c>
      <c r="I21" s="20">
        <v>26</v>
      </c>
      <c r="J21" t="s">
        <v>84</v>
      </c>
      <c r="K21" t="s">
        <v>99</v>
      </c>
      <c r="L21" t="s">
        <v>109</v>
      </c>
      <c r="M21" t="s">
        <v>99</v>
      </c>
    </row>
    <row r="22" spans="3:13" x14ac:dyDescent="0.25">
      <c r="C22" t="s">
        <v>13</v>
      </c>
      <c r="D22" s="9" t="s">
        <v>40</v>
      </c>
      <c r="E22" s="10">
        <v>39669</v>
      </c>
      <c r="F22" t="s">
        <v>60</v>
      </c>
      <c r="G22">
        <v>89458444704</v>
      </c>
      <c r="H22" s="20">
        <v>118</v>
      </c>
      <c r="I22" s="20">
        <v>27</v>
      </c>
      <c r="J22" t="s">
        <v>85</v>
      </c>
      <c r="K22" t="s">
        <v>100</v>
      </c>
      <c r="L22" t="s">
        <v>108</v>
      </c>
      <c r="M22" t="s">
        <v>100</v>
      </c>
    </row>
    <row r="23" spans="3:13" x14ac:dyDescent="0.25">
      <c r="C23" t="s">
        <v>25</v>
      </c>
      <c r="D23" s="9" t="s">
        <v>41</v>
      </c>
      <c r="E23" s="10">
        <v>39670</v>
      </c>
      <c r="F23" t="s">
        <v>61</v>
      </c>
      <c r="G23">
        <v>89466673704</v>
      </c>
      <c r="H23" s="20">
        <v>105</v>
      </c>
      <c r="I23" s="20">
        <v>30</v>
      </c>
      <c r="J23" t="s">
        <v>77</v>
      </c>
      <c r="K23" t="s">
        <v>91</v>
      </c>
      <c r="L23" t="s">
        <v>107</v>
      </c>
      <c r="M23" t="s">
        <v>91</v>
      </c>
    </row>
    <row r="24" spans="3:13" x14ac:dyDescent="0.25">
      <c r="C24" t="s">
        <v>16</v>
      </c>
      <c r="D24" s="9" t="s">
        <v>40</v>
      </c>
      <c r="E24" s="10">
        <v>39678</v>
      </c>
      <c r="F24" t="s">
        <v>62</v>
      </c>
      <c r="G24">
        <v>89499993704</v>
      </c>
      <c r="H24" s="20">
        <v>113</v>
      </c>
      <c r="I24" s="20">
        <v>33</v>
      </c>
      <c r="J24" t="s">
        <v>83</v>
      </c>
      <c r="K24" t="s">
        <v>101</v>
      </c>
      <c r="L24" t="s">
        <v>106</v>
      </c>
      <c r="M24" t="s">
        <v>101</v>
      </c>
    </row>
    <row r="25" spans="3:13" x14ac:dyDescent="0.25">
      <c r="C25">
        <f>SUBTOTAL(103,Таблица1[Фамилия, имя, отчество])</f>
        <v>20</v>
      </c>
      <c r="D25" s="9"/>
      <c r="E25" s="10">
        <f>SUBTOTAL(105,Таблица1[Дата рождения])</f>
        <v>39631</v>
      </c>
      <c r="H25" s="20">
        <f>SUBTOTAL(109,Таблица1[Рост])</f>
        <v>2179</v>
      </c>
      <c r="I25" s="20">
        <f>SUBTOTAL(101,Таблица1[Вес])</f>
        <v>27.25</v>
      </c>
      <c r="M25">
        <f>SUBTOTAL(103,Таблица1[Место работы отца])</f>
        <v>20</v>
      </c>
    </row>
    <row r="29" spans="3:13" x14ac:dyDescent="0.25">
      <c r="C29" t="s">
        <v>71</v>
      </c>
    </row>
    <row r="30" spans="3:13" x14ac:dyDescent="0.25">
      <c r="C30" t="s">
        <v>72</v>
      </c>
    </row>
    <row r="31" spans="3:13" x14ac:dyDescent="0.25">
      <c r="C31" t="s">
        <v>73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И103-1</dc:creator>
  <cp:lastModifiedBy>И103-2</cp:lastModifiedBy>
  <dcterms:created xsi:type="dcterms:W3CDTF">2020-01-17T08:33:36Z</dcterms:created>
  <dcterms:modified xsi:type="dcterms:W3CDTF">2020-02-19T09:24:36Z</dcterms:modified>
</cp:coreProperties>
</file>